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<sst xmlns="http://schemas.openxmlformats.org/spreadsheetml/2006/main" count="331" uniqueCount="247">
  <si>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</si>
  <si>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</si>
  <si>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</si>
  <si>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</si>
  <si>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</si>
  <si>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</si>
  <si>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</si>
  <si>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</si>
  <si>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</si>
  <si>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</si>
  <si>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</si>
  <si>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</si>
  <si>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</si>
  <si>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</si>
  <si>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</si>
  <si>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</si>
  <si>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</si>
  <si>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</si>
  <si>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</si>
  <si>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</si>
  <si>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</si>
  <si>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</si>
  <si>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</si>
  <si>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</si>
  <si>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</si>
  <si>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</si>
  <si>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</si>
  <si>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</si>
  <si>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</si>
  <si>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</si>
  <si>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</si>
  <si>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</si>
  <si>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</si>
  <si>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</si>
  <si>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</si>
  <si>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</si>
  <si>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</si>
  <si>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</si>
  <si>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</si>
  <si>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</si>
  <si>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</si>
  <si>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</si>
  <si>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</si>
  <si>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</si>
  <si>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</si>
  <si>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</si>
  <si>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</si>
  <si>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</si>
  <si>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</si>
  <si>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</si>
  <si>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</si>
  <si>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</si>
  <si>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</si>
  <si>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</si>
  <si>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</si>
  <si>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</si>
  <si>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</si>
  <si>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</si>
  <si>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</si>
  <si>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</si>
  <si>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</si>
  <si>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</si>
  <si>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</si>
  <si>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</si>
  <si>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</si>
  <si>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</si>
  <si>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</si>
  <si>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</si>
  <si>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</si>
  <si>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</si>
  <si>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</si>
  <si>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</si>
  <si>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</si>
  <si>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</si>
  <si>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</si>
  <si>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</si>
  <si>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</si>
  <si>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</si>
  <si>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</si>
  <si>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</si>
  <si>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</si>
  <si>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</si>
  <si>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</si>
  <si>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</si>
  <si>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</si>
  <si>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</si>
  <si>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</si>
  <si>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</si>
  <si>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</si>
  <si>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</si>
  <si>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</si>
  <si>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</si>
  <si>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</si>
  <si>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</si>
  <si>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</si>
  <si>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</si>
  <si>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</si>
  <si>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</si>
  <si>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</si>
  <si>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</si>
  <si>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</si>
  <si>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</si>
  <si>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</si>
  <si>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</si>
  <si>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</si>
  <si>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</si>
  <si>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</si>
  <si>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</si>
  <si>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</si>
  <si>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</si>
  <si>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</si>
  <si>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</si>
  <si>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</si>
  <si>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</si>
  <si>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</si>
  <si>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</si>
  <si>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</si>
  <si>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</si>
  <si>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</si>
  <si>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</si>
  <si>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</si>
  <si>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</si>
  <si>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</si>
  <si>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</si>
  <si>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</si>
  <si>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</si>
  <si>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</si>
  <si>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</si>
  <si>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</si>
  <si>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</si>
  <si>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</si>
  <si>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</si>
  <si>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</si>
  <si>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</si>
  <si>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</si>
  <si>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</si>
  <si>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</si>
  <si>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</si>
  <si>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</si>
  <si>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</si>
  <si>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</si>
  <si>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</si>
  <si>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</si>
  <si>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</si>
  <si>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</si>
  <si>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</si>
  <si>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</si>
  <si>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</si>
  <si>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</si>
  <si>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</si>
  <si>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</si>
  <si>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</si>
  <si>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</si>
  <si>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</si>
  <si>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</si>
  <si>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</si>
  <si>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</si>
  <si>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</si>
  <si>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</si>
  <si>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</si>
  <si>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</si>
  <si>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</si>
  <si>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</si>
  <si>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</si>
  <si>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</si>
  <si>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</si>
  <si>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</si>
  <si>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</si>
  <si>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</si>
  <si>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</si>
  <si>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</si>
  <si>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</si>
  <si>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</si>
  <si>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</si>
  <si>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</si>
  <si>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</si>
  <si>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</si>
  <si>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</si>
  <si>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</si>
  <si>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</si>
  <si>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</si>
  <si>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</si>
  <si>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</si>
  <si>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</si>
  <si>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</si>
  <si>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</si>
  <si>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</si>
  <si>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</si>
  <si>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</si>
  <si>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</si>
  <si>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</si>
  <si>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</si>
  <si>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</si>
  <si>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</si>
  <si>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</si>
  <si>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</si>
  <si>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</si>
  <si>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</si>
  <si>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</si>
  <si>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</si>
  <si>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</si>
  <si>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</si>
  <si>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</si>
  <si>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</si>
  <si>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</si>
  <si>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</si>
  <si>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</si>
  <si>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</si>
  <si>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</si>
  <si>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</si>
  <si>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</si>
  <si>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</si>
  <si>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</si>
  <si>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</si>
  <si>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</si>
  <si>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</si>
  <si>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</si>
  <si>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</si>
  <si>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</si>
  <si>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</si>
  <si>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</si>
  <si>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</si>
  <si>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</si>
  <si>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</si>
  <si>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</si>
  <si>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</si>
  <si>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</si>
  <si>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</si>
  <si>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</si>
  <si>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</si>
  <si>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</si>
  <si>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</si>
  <si>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</si>
  <si>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</si>
  <si>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</si>
  <si>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</si>
  <si>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</si>
  <si>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</si>
  <si>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</si>
  <si>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</si>
  <si>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</si>
  <si>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</si>
  <si>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</si>
  <si>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</si>
  <si>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</si>
  <si>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სექტემბერი 2020</t>
  </si>
  <si>
    <t>ანგარიშგების პერიოდი: 1 იანვარი 2020 –30 სექტემბერი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</si>
</sst>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9.September\Aldagi\To%20send\finansuri%20angarishgebis%20danarti%20N%201%20Aldagi%20September_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9.September\Aldagi\To%20send\kvartaluri%20statistikuri%20angarishi,%20dazgveva%20%20(Aldagi%2030%20September%20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5">
      <c r="B3" s="244" t="s">
        <v>245</v>
      </c>
      <c r="C3" s="244"/>
      <c r="D3" s="244"/>
      <c r="E3" s="244"/>
    </row>
    <row r="4" spans="2:3" ht="1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6933224.045566265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31793637.790781535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1265375.57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7626641.009341965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44804162.216578536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2749712.0682754987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18279.67000000008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7796283.850200102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19283245.115093548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61538350.70834666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2388403.16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6466023.49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17468306.416806873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885778.7946532058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4417326.256234368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215434750.1618786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98143628.38274041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33286892.11373817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589364.3835616439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4799134.670000095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734676.3721074015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1115434.0289866002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11062138.417295594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149731268.36842996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6992590.603465483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42866022.99136618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13955712.848616956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65703481.79344862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215434750.1618786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66669165.24709682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29269809.70419585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4899831.150088578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4991250.259954175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37490774.65276657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39598361.44768382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24485831.62752109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-16069973.00675877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-15179869.970686309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1945639.7999999989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12276786.984090269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-4055959.6358679766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21158028.032808326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10140130.669127172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24441.74120700002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5031.702118000816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-28474.73041507012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10082182.495387102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7692190.629999994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1524690.4541040054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9216881.084104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10991.023360070125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876292.434643172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22034320.467451498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30123.82653061225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-30123.82653061225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2602760.396982328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516566.6842963467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2727578.6466920916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583062.0500038083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6429967.777974574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8021974.943469387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5106599.03000003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52251.0952875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891462.1799994402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105996.57508273952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2162605.1091988804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16418485.704255242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2462772.855638286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13955712.848616956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selection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tr">
        <f>'IS'!B2</f>
        <v>ანგარიშგების პერიოდი: 1 იანვარი 2020 –30 სექტემბერი 2020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1960</v>
      </c>
      <c r="D11" s="90">
        <f t="shared" si="0"/>
        <v>535814</v>
      </c>
      <c r="E11" s="90">
        <f t="shared" si="0"/>
        <v>0</v>
      </c>
      <c r="F11" s="90">
        <f t="shared" si="0"/>
        <v>537774</v>
      </c>
      <c r="G11" s="90">
        <f t="shared" si="0"/>
        <v>821732</v>
      </c>
      <c r="H11" s="47"/>
      <c r="I11" s="90">
        <f t="shared" si="0"/>
        <v>10145408.23332717</v>
      </c>
      <c r="J11" s="90">
        <f t="shared" si="0"/>
        <v>25635.310390000024</v>
      </c>
      <c r="K11" s="90">
        <f t="shared" si="0"/>
        <v>94430.42482500075</v>
      </c>
      <c r="L11" s="90">
        <f t="shared" si="0"/>
        <v>10045700.24430217</v>
      </c>
      <c r="M11" s="90">
        <f t="shared" si="0"/>
        <v>0</v>
      </c>
      <c r="N11" s="75">
        <f>SUM(N12:N15)</f>
        <v>10140130.669127172</v>
      </c>
      <c r="O11" s="90">
        <f t="shared" si="0"/>
        <v>24441.74120700002</v>
      </c>
      <c r="P11" s="90">
        <f t="shared" si="0"/>
        <v>10135098.96700917</v>
      </c>
      <c r="Q11" s="90">
        <f t="shared" si="0"/>
        <v>10082182.4953871</v>
      </c>
      <c r="R11" s="90">
        <f t="shared" si="0"/>
        <v>0</v>
      </c>
      <c r="S11" s="90">
        <f t="shared" si="0"/>
        <v>7692190.629999994</v>
      </c>
      <c r="T11" s="90">
        <f t="shared" si="0"/>
        <v>0</v>
      </c>
      <c r="U11" s="66">
        <f t="shared" si="0"/>
        <v>7692190.629999994</v>
      </c>
      <c r="V11" s="90">
        <f t="shared" si="0"/>
        <v>0</v>
      </c>
      <c r="W11" s="90">
        <f t="shared" si="0"/>
        <v>7692190.629999994</v>
      </c>
      <c r="X11" s="90">
        <f t="shared" si="0"/>
        <v>0</v>
      </c>
      <c r="Y11" s="66">
        <f>SUM(Y12:Y15)</f>
        <v>7692190.629999994</v>
      </c>
      <c r="Z11" s="90">
        <f t="shared" si="0"/>
        <v>9216881.084104</v>
      </c>
      <c r="AA11" s="91">
        <f t="shared" si="0"/>
        <v>9216881.084104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1960</v>
      </c>
      <c r="D12" s="93">
        <v>535814</v>
      </c>
      <c r="E12" s="93">
        <v>0</v>
      </c>
      <c r="F12" s="62">
        <f>SUM(C12:E12)</f>
        <v>537774</v>
      </c>
      <c r="G12" s="93">
        <v>821732</v>
      </c>
      <c r="H12" s="46"/>
      <c r="I12" s="93">
        <v>10145408.23332717</v>
      </c>
      <c r="J12" s="93">
        <v>25635.310390000024</v>
      </c>
      <c r="K12" s="93">
        <v>94430.42482500075</v>
      </c>
      <c r="L12" s="93">
        <v>10045700.24430217</v>
      </c>
      <c r="M12" s="93">
        <v>0</v>
      </c>
      <c r="N12" s="76">
        <f>SUM(K12:M12)</f>
        <v>10140130.669127172</v>
      </c>
      <c r="O12" s="93">
        <v>24441.74120700002</v>
      </c>
      <c r="P12" s="93">
        <v>10135098.96700917</v>
      </c>
      <c r="Q12" s="93">
        <v>10082182.4953871</v>
      </c>
      <c r="R12" s="93">
        <v>0</v>
      </c>
      <c r="S12" s="93">
        <v>7692190.629999994</v>
      </c>
      <c r="T12" s="93">
        <v>0</v>
      </c>
      <c r="U12" s="62">
        <f>SUM(R12:T12)</f>
        <v>7692190.629999994</v>
      </c>
      <c r="V12" s="93">
        <v>0</v>
      </c>
      <c r="W12" s="93">
        <v>7692190.629999994</v>
      </c>
      <c r="X12" s="93">
        <v>0</v>
      </c>
      <c r="Y12" s="62">
        <f>SUM(V12:X12)</f>
        <v>7692190.629999994</v>
      </c>
      <c r="Z12" s="93">
        <v>9216881.084104</v>
      </c>
      <c r="AA12" s="94">
        <v>9216881.084104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2435</v>
      </c>
      <c r="E16" s="102">
        <v>0</v>
      </c>
      <c r="F16" s="65">
        <f>SUM(C16:E16)</f>
        <v>2435</v>
      </c>
      <c r="G16" s="102">
        <v>346</v>
      </c>
      <c r="H16" s="47"/>
      <c r="I16" s="102">
        <v>66671.3</v>
      </c>
      <c r="J16" s="102">
        <v>0</v>
      </c>
      <c r="K16" s="102">
        <v>0</v>
      </c>
      <c r="L16" s="102">
        <v>66671.3</v>
      </c>
      <c r="M16" s="102">
        <v>0</v>
      </c>
      <c r="N16" s="79">
        <f>SUM(K16:M16)</f>
        <v>66671.3</v>
      </c>
      <c r="O16" s="102">
        <v>0</v>
      </c>
      <c r="P16" s="102">
        <v>65945.29656100001</v>
      </c>
      <c r="Q16" s="102">
        <v>65945.29656100001</v>
      </c>
      <c r="R16" s="102">
        <v>0</v>
      </c>
      <c r="S16" s="102">
        <v>13096.59</v>
      </c>
      <c r="T16" s="102">
        <v>0</v>
      </c>
      <c r="U16" s="65">
        <f>SUM(R16:T16)</f>
        <v>13096.59</v>
      </c>
      <c r="V16" s="102">
        <v>0</v>
      </c>
      <c r="W16" s="102">
        <v>13096.59</v>
      </c>
      <c r="X16" s="102">
        <v>0</v>
      </c>
      <c r="Y16" s="65">
        <f>SUM(V16:X16)</f>
        <v>13096.59</v>
      </c>
      <c r="Z16" s="102">
        <v>-10234.264253999996</v>
      </c>
      <c r="AA16" s="103">
        <v>-10234.264253999996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25565</v>
      </c>
      <c r="D17" s="90">
        <f>SUM(D18:D19)</f>
        <v>5671</v>
      </c>
      <c r="E17" s="90">
        <f>SUM(E18:E19)</f>
        <v>446</v>
      </c>
      <c r="F17" s="66">
        <f>SUM(F18:F19)</f>
        <v>31682</v>
      </c>
      <c r="G17" s="90">
        <f>SUM(G18:G19)</f>
        <v>31288</v>
      </c>
      <c r="H17" s="50"/>
      <c r="I17" s="90">
        <f aca="true" t="shared" si="1" ref="I17:AA17">SUM(I18:I19)</f>
        <v>1765400.7785410075</v>
      </c>
      <c r="J17" s="90">
        <f t="shared" si="1"/>
        <v>419507.8031147501</v>
      </c>
      <c r="K17" s="90">
        <f t="shared" si="1"/>
        <v>1297818.6460670047</v>
      </c>
      <c r="L17" s="90">
        <f t="shared" si="1"/>
        <v>377065.01783700235</v>
      </c>
      <c r="M17" s="90">
        <f t="shared" si="1"/>
        <v>9901.225627999956</v>
      </c>
      <c r="N17" s="75">
        <f t="shared" si="1"/>
        <v>1684784.8895320068</v>
      </c>
      <c r="O17" s="90">
        <f t="shared" si="1"/>
        <v>418880.82493375003</v>
      </c>
      <c r="P17" s="90">
        <f t="shared" si="1"/>
        <v>1511800.5633884089</v>
      </c>
      <c r="Q17" s="90">
        <f t="shared" si="1"/>
        <v>1194545.8900269314</v>
      </c>
      <c r="R17" s="90">
        <f t="shared" si="1"/>
        <v>73498.73999999999</v>
      </c>
      <c r="S17" s="90">
        <f t="shared" si="1"/>
        <v>21703.940000000002</v>
      </c>
      <c r="T17" s="90">
        <f t="shared" si="1"/>
        <v>0</v>
      </c>
      <c r="U17" s="66">
        <f t="shared" si="1"/>
        <v>95202.68</v>
      </c>
      <c r="V17" s="90">
        <f t="shared" si="1"/>
        <v>16407.15000000001</v>
      </c>
      <c r="W17" s="90">
        <f t="shared" si="1"/>
        <v>21703.940000000002</v>
      </c>
      <c r="X17" s="90">
        <f t="shared" si="1"/>
        <v>0</v>
      </c>
      <c r="Y17" s="66">
        <f t="shared" si="1"/>
        <v>38111.09000000001</v>
      </c>
      <c r="Z17" s="90">
        <f t="shared" si="1"/>
        <v>130063.315</v>
      </c>
      <c r="AA17" s="91">
        <f t="shared" si="1"/>
        <v>461.2500000000218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22255</v>
      </c>
      <c r="D18" s="105">
        <v>3</v>
      </c>
      <c r="E18" s="105">
        <v>437</v>
      </c>
      <c r="F18" s="67">
        <f>SUM(C18:E18)</f>
        <v>22695</v>
      </c>
      <c r="G18" s="105">
        <v>20706</v>
      </c>
      <c r="H18" s="49"/>
      <c r="I18" s="105">
        <v>1005266.3470990049</v>
      </c>
      <c r="J18" s="105">
        <v>418758.36551475007</v>
      </c>
      <c r="K18" s="105">
        <v>958197.0575870047</v>
      </c>
      <c r="L18" s="105">
        <v>2231.069</v>
      </c>
      <c r="M18" s="105">
        <v>7504.087627999956</v>
      </c>
      <c r="N18" s="80">
        <f>SUM(K18:M18)</f>
        <v>967932.2142150047</v>
      </c>
      <c r="O18" s="105">
        <v>418181.95768875006</v>
      </c>
      <c r="P18" s="105">
        <v>786995.6651784121</v>
      </c>
      <c r="Q18" s="105">
        <v>470852.053291033</v>
      </c>
      <c r="R18" s="105">
        <v>57341.74</v>
      </c>
      <c r="S18" s="105">
        <v>0</v>
      </c>
      <c r="T18" s="105">
        <v>0</v>
      </c>
      <c r="U18" s="67">
        <f>SUM(R18:T18)</f>
        <v>57341.74</v>
      </c>
      <c r="V18" s="105">
        <v>250.15000000000873</v>
      </c>
      <c r="W18" s="105">
        <v>0</v>
      </c>
      <c r="X18" s="105">
        <v>0</v>
      </c>
      <c r="Y18" s="67">
        <f>SUM(V18:X18)</f>
        <v>250.15000000000873</v>
      </c>
      <c r="Z18" s="105">
        <v>147502.215</v>
      </c>
      <c r="AA18" s="106">
        <v>17900.15000000001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3310</v>
      </c>
      <c r="D19" s="108">
        <v>5668</v>
      </c>
      <c r="E19" s="108">
        <v>9</v>
      </c>
      <c r="F19" s="68">
        <f>SUM(C19:E19)</f>
        <v>8987</v>
      </c>
      <c r="G19" s="108">
        <v>10582</v>
      </c>
      <c r="H19" s="48"/>
      <c r="I19" s="108">
        <v>760134.4314420026</v>
      </c>
      <c r="J19" s="108">
        <v>749.4376</v>
      </c>
      <c r="K19" s="108">
        <v>339621.5884799999</v>
      </c>
      <c r="L19" s="108">
        <v>374833.94883700233</v>
      </c>
      <c r="M19" s="108">
        <v>2397.138</v>
      </c>
      <c r="N19" s="81">
        <f>SUM(K19:M19)</f>
        <v>716852.6753170022</v>
      </c>
      <c r="O19" s="108">
        <v>698.867245</v>
      </c>
      <c r="P19" s="108">
        <v>724804.8982099968</v>
      </c>
      <c r="Q19" s="108">
        <v>723693.8367358984</v>
      </c>
      <c r="R19" s="108">
        <v>16157</v>
      </c>
      <c r="S19" s="108">
        <v>21703.940000000002</v>
      </c>
      <c r="T19" s="108">
        <v>0</v>
      </c>
      <c r="U19" s="68">
        <f>SUM(R19:T19)</f>
        <v>37860.94</v>
      </c>
      <c r="V19" s="108">
        <v>16157</v>
      </c>
      <c r="W19" s="108">
        <v>21703.940000000002</v>
      </c>
      <c r="X19" s="108">
        <v>0</v>
      </c>
      <c r="Y19" s="68">
        <f>SUM(V19:X19)</f>
        <v>37860.94</v>
      </c>
      <c r="Z19" s="108">
        <v>-17438.899999999987</v>
      </c>
      <c r="AA19" s="109">
        <v>-17438.899999999987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1818</v>
      </c>
      <c r="D20" s="111">
        <v>3</v>
      </c>
      <c r="E20" s="111">
        <v>0</v>
      </c>
      <c r="F20" s="69">
        <f>SUM(C20:E20)</f>
        <v>1821</v>
      </c>
      <c r="G20" s="111">
        <v>1577</v>
      </c>
      <c r="H20" s="47"/>
      <c r="I20" s="111">
        <v>202005.56044199844</v>
      </c>
      <c r="J20" s="111">
        <v>52574.10154483291</v>
      </c>
      <c r="K20" s="111">
        <v>201811.71585099847</v>
      </c>
      <c r="L20" s="111">
        <v>2.13</v>
      </c>
      <c r="M20" s="111">
        <v>0</v>
      </c>
      <c r="N20" s="82">
        <f>SUM(K20:M20)</f>
        <v>201813.84585099848</v>
      </c>
      <c r="O20" s="111">
        <v>52436.0680178329</v>
      </c>
      <c r="P20" s="111">
        <v>135602.6726034718</v>
      </c>
      <c r="Q20" s="111">
        <v>86646.9698665523</v>
      </c>
      <c r="R20" s="111">
        <v>7590</v>
      </c>
      <c r="S20" s="111">
        <v>0</v>
      </c>
      <c r="T20" s="111">
        <v>0</v>
      </c>
      <c r="U20" s="69">
        <f>SUM(R20:T20)</f>
        <v>7590</v>
      </c>
      <c r="V20" s="111">
        <v>7590</v>
      </c>
      <c r="W20" s="111">
        <v>0</v>
      </c>
      <c r="X20" s="111">
        <v>0</v>
      </c>
      <c r="Y20" s="69">
        <f>SUM(V20:X20)</f>
        <v>7590</v>
      </c>
      <c r="Z20" s="111">
        <v>7590</v>
      </c>
      <c r="AA20" s="112">
        <v>7590</v>
      </c>
      <c r="AC20" s="110">
        <v>66301.28018999996</v>
      </c>
      <c r="AD20" s="111">
        <v>0</v>
      </c>
      <c r="AE20" s="111">
        <v>66295.94433399994</v>
      </c>
      <c r="AF20" s="111">
        <v>0</v>
      </c>
      <c r="AG20" s="111">
        <v>36062.58629499994</v>
      </c>
      <c r="AH20" s="111">
        <v>36062.58629499994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6179</v>
      </c>
      <c r="D21" s="90">
        <f t="shared" si="3"/>
        <v>7500</v>
      </c>
      <c r="E21" s="90">
        <f t="shared" si="3"/>
        <v>97</v>
      </c>
      <c r="F21" s="66">
        <f t="shared" si="3"/>
        <v>13776</v>
      </c>
      <c r="G21" s="90">
        <f t="shared" si="3"/>
        <v>15336</v>
      </c>
      <c r="H21" s="90">
        <f t="shared" si="3"/>
        <v>13776</v>
      </c>
      <c r="I21" s="90">
        <f t="shared" si="3"/>
        <v>16453109.064342983</v>
      </c>
      <c r="J21" s="90">
        <f t="shared" si="3"/>
        <v>212637.27920453894</v>
      </c>
      <c r="K21" s="90">
        <f t="shared" si="3"/>
        <v>6195033.35795402</v>
      </c>
      <c r="L21" s="90">
        <f t="shared" si="3"/>
        <v>9138989.369758015</v>
      </c>
      <c r="M21" s="90">
        <f t="shared" si="3"/>
        <v>56949.35</v>
      </c>
      <c r="N21" s="75">
        <f t="shared" si="3"/>
        <v>15390972.077712035</v>
      </c>
      <c r="O21" s="90">
        <f t="shared" si="3"/>
        <v>210390.63792153896</v>
      </c>
      <c r="P21" s="90">
        <f t="shared" si="3"/>
        <v>15374231.533055902</v>
      </c>
      <c r="Q21" s="90">
        <f t="shared" si="3"/>
        <v>15208045.390471334</v>
      </c>
      <c r="R21" s="90">
        <f t="shared" si="3"/>
        <v>3789589.529999999</v>
      </c>
      <c r="S21" s="90">
        <f t="shared" si="3"/>
        <v>6788838.44</v>
      </c>
      <c r="T21" s="90">
        <f t="shared" si="3"/>
        <v>1900</v>
      </c>
      <c r="U21" s="66">
        <f t="shared" si="3"/>
        <v>10580327.969999999</v>
      </c>
      <c r="V21" s="90">
        <f t="shared" si="3"/>
        <v>3789589.529999999</v>
      </c>
      <c r="W21" s="90">
        <f t="shared" si="3"/>
        <v>6770852.82</v>
      </c>
      <c r="X21" s="90">
        <f t="shared" si="3"/>
        <v>1900</v>
      </c>
      <c r="Y21" s="66">
        <f t="shared" si="3"/>
        <v>10562342.35</v>
      </c>
      <c r="Z21" s="90">
        <f t="shared" si="3"/>
        <v>8922632.91140601</v>
      </c>
      <c r="AA21" s="91">
        <f t="shared" si="3"/>
        <v>8904647.29140601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6179</v>
      </c>
      <c r="D22" s="93">
        <v>7500</v>
      </c>
      <c r="E22" s="93">
        <v>97</v>
      </c>
      <c r="F22" s="62">
        <f>SUM(C22:E22)</f>
        <v>13776</v>
      </c>
      <c r="G22" s="93">
        <v>15336</v>
      </c>
      <c r="H22" s="93">
        <f>F22</f>
        <v>13776</v>
      </c>
      <c r="I22" s="93">
        <v>16453109.064342983</v>
      </c>
      <c r="J22" s="93">
        <v>212637.27920453894</v>
      </c>
      <c r="K22" s="93">
        <v>6195033.35795402</v>
      </c>
      <c r="L22" s="93">
        <v>9138989.369758015</v>
      </c>
      <c r="M22" s="93">
        <v>56949.35</v>
      </c>
      <c r="N22" s="76">
        <f>SUM(K22:M22)</f>
        <v>15390972.077712035</v>
      </c>
      <c r="O22" s="93">
        <v>210390.63792153896</v>
      </c>
      <c r="P22" s="93">
        <v>15374231.533055902</v>
      </c>
      <c r="Q22" s="93">
        <v>15208045.390471334</v>
      </c>
      <c r="R22" s="93">
        <v>3789589.529999999</v>
      </c>
      <c r="S22" s="93">
        <v>6788838.44</v>
      </c>
      <c r="T22" s="93">
        <v>1900</v>
      </c>
      <c r="U22" s="62">
        <f>SUM(R22:T22)</f>
        <v>10580327.969999999</v>
      </c>
      <c r="V22" s="93">
        <v>3789589.529999999</v>
      </c>
      <c r="W22" s="93">
        <v>6770852.82</v>
      </c>
      <c r="X22" s="93">
        <v>1900</v>
      </c>
      <c r="Y22" s="62">
        <f>SUM(V22:X22)</f>
        <v>10562342.35</v>
      </c>
      <c r="Z22" s="93">
        <v>8922632.91140601</v>
      </c>
      <c r="AA22" s="94">
        <v>8904647.29140601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11747</v>
      </c>
      <c r="D24" s="114">
        <f t="shared" si="5"/>
        <v>345284</v>
      </c>
      <c r="E24" s="114">
        <f t="shared" si="5"/>
        <v>627</v>
      </c>
      <c r="F24" s="70">
        <f t="shared" si="5"/>
        <v>357658</v>
      </c>
      <c r="G24" s="114">
        <f t="shared" si="5"/>
        <v>66080</v>
      </c>
      <c r="H24" s="114">
        <f t="shared" si="5"/>
        <v>357587</v>
      </c>
      <c r="I24" s="114">
        <f t="shared" si="5"/>
        <v>5230284.897186851</v>
      </c>
      <c r="J24" s="114">
        <f t="shared" si="5"/>
        <v>291633.64244</v>
      </c>
      <c r="K24" s="114">
        <f t="shared" si="5"/>
        <v>2006866.181298116</v>
      </c>
      <c r="L24" s="114">
        <f t="shared" si="5"/>
        <v>2913321.640942705</v>
      </c>
      <c r="M24" s="114">
        <f t="shared" si="5"/>
        <v>140013.39858400042</v>
      </c>
      <c r="N24" s="15">
        <f t="shared" si="5"/>
        <v>5060201.220824822</v>
      </c>
      <c r="O24" s="114">
        <f t="shared" si="5"/>
        <v>291594.032397</v>
      </c>
      <c r="P24" s="114">
        <f t="shared" si="5"/>
        <v>4911901.954779755</v>
      </c>
      <c r="Q24" s="114">
        <f t="shared" si="5"/>
        <v>4680846.757280985</v>
      </c>
      <c r="R24" s="114">
        <f t="shared" si="5"/>
        <v>651768.8223529411</v>
      </c>
      <c r="S24" s="114">
        <f t="shared" si="5"/>
        <v>901663.3853308824</v>
      </c>
      <c r="T24" s="114">
        <f t="shared" si="5"/>
        <v>35610.310000000005</v>
      </c>
      <c r="U24" s="70">
        <f t="shared" si="5"/>
        <v>1589042.5176838238</v>
      </c>
      <c r="V24" s="114">
        <f t="shared" si="5"/>
        <v>595850.6423529412</v>
      </c>
      <c r="W24" s="114">
        <f t="shared" si="5"/>
        <v>901663.3853308824</v>
      </c>
      <c r="X24" s="114">
        <f t="shared" si="5"/>
        <v>35610.310000000005</v>
      </c>
      <c r="Y24" s="70">
        <f t="shared" si="5"/>
        <v>1533124.337683824</v>
      </c>
      <c r="Z24" s="114">
        <f t="shared" si="5"/>
        <v>1190365.6749981765</v>
      </c>
      <c r="AA24" s="115">
        <f t="shared" si="5"/>
        <v>1255408.2329981765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-149654.584527894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-43648.09803921569</v>
      </c>
      <c r="AL24" s="115">
        <f t="shared" si="6"/>
        <v>-43648.09803921569</v>
      </c>
    </row>
    <row r="25" spans="1:38" ht="24.75" customHeight="1">
      <c r="A25" s="17"/>
      <c r="B25" s="6" t="s">
        <v>42</v>
      </c>
      <c r="C25" s="125">
        <v>5436</v>
      </c>
      <c r="D25" s="93">
        <v>322941</v>
      </c>
      <c r="E25" s="93">
        <v>0</v>
      </c>
      <c r="F25" s="62">
        <f>SUM(C25:E25)</f>
        <v>328377</v>
      </c>
      <c r="G25" s="93">
        <v>31527</v>
      </c>
      <c r="H25" s="93">
        <f>F25</f>
        <v>328377</v>
      </c>
      <c r="I25" s="93">
        <v>949355.6470588236</v>
      </c>
      <c r="J25" s="93">
        <v>0</v>
      </c>
      <c r="K25" s="93">
        <v>54344.23529411766</v>
      </c>
      <c r="L25" s="93">
        <v>895011.4117647059</v>
      </c>
      <c r="M25" s="93">
        <v>0</v>
      </c>
      <c r="N25" s="76">
        <f>SUM(K25:M25)</f>
        <v>949355.6470588236</v>
      </c>
      <c r="O25" s="93">
        <v>0</v>
      </c>
      <c r="P25" s="93">
        <v>967427.3119877172</v>
      </c>
      <c r="Q25" s="93">
        <v>967427.3119877172</v>
      </c>
      <c r="R25" s="93">
        <v>2635.0223529411765</v>
      </c>
      <c r="S25" s="93">
        <v>69460.99533088233</v>
      </c>
      <c r="T25" s="93">
        <v>0</v>
      </c>
      <c r="U25" s="62">
        <f>SUM(R25:T25)</f>
        <v>72096.0176838235</v>
      </c>
      <c r="V25" s="93">
        <v>2635.0223529411765</v>
      </c>
      <c r="W25" s="93">
        <v>69460.99533088233</v>
      </c>
      <c r="X25" s="93">
        <v>0</v>
      </c>
      <c r="Y25" s="62">
        <f>SUM(V25:X25)</f>
        <v>72096.0176838235</v>
      </c>
      <c r="Z25" s="93">
        <v>68313.04356617643</v>
      </c>
      <c r="AA25" s="94">
        <v>68313.04356617643</v>
      </c>
      <c r="AC25" s="92">
        <v>0</v>
      </c>
      <c r="AD25" s="93">
        <v>0</v>
      </c>
      <c r="AE25" s="93">
        <v>-149654.584527894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-43648.09803921569</v>
      </c>
      <c r="AL25" s="94">
        <v>-43648.09803921569</v>
      </c>
    </row>
    <row r="26" spans="1:38" ht="24.75" customHeight="1">
      <c r="A26" s="18"/>
      <c r="B26" s="7" t="s">
        <v>3</v>
      </c>
      <c r="C26" s="32">
        <v>6241</v>
      </c>
      <c r="D26" s="129">
        <v>22343</v>
      </c>
      <c r="E26" s="129">
        <v>626</v>
      </c>
      <c r="F26" s="60">
        <f>SUM(C26:E26)</f>
        <v>29210</v>
      </c>
      <c r="G26" s="129">
        <v>34475</v>
      </c>
      <c r="H26" s="129">
        <f>F26</f>
        <v>29210</v>
      </c>
      <c r="I26" s="129">
        <v>3359006.748215028</v>
      </c>
      <c r="J26" s="129">
        <v>4697.665800000001</v>
      </c>
      <c r="K26" s="129">
        <v>1080281.8175279982</v>
      </c>
      <c r="L26" s="129">
        <v>2018310.229177999</v>
      </c>
      <c r="M26" s="129">
        <v>113013.39858400042</v>
      </c>
      <c r="N26" s="57">
        <f>SUM(K26:M26)</f>
        <v>3211605.445289998</v>
      </c>
      <c r="O26" s="129">
        <v>4658.055757</v>
      </c>
      <c r="P26" s="129">
        <v>3064903.8609990375</v>
      </c>
      <c r="Q26" s="129">
        <v>3062899.7490170375</v>
      </c>
      <c r="R26" s="129">
        <v>448125.74000000005</v>
      </c>
      <c r="S26" s="129">
        <v>832202.39</v>
      </c>
      <c r="T26" s="129">
        <v>35610.310000000005</v>
      </c>
      <c r="U26" s="60">
        <f>SUM(R26:T26)</f>
        <v>1315938.4400000002</v>
      </c>
      <c r="V26" s="129">
        <v>448125.74000000005</v>
      </c>
      <c r="W26" s="129">
        <v>832202.39</v>
      </c>
      <c r="X26" s="129">
        <v>35610.310000000005</v>
      </c>
      <c r="Y26" s="60">
        <f>SUM(V26:X26)</f>
        <v>1315938.4400000002</v>
      </c>
      <c r="Z26" s="129">
        <v>1367024.41</v>
      </c>
      <c r="AA26" s="130">
        <v>1367024.41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70</v>
      </c>
      <c r="D27" s="119">
        <v>0</v>
      </c>
      <c r="E27" s="119">
        <v>1</v>
      </c>
      <c r="F27" s="71">
        <f>SUM(C27:E27)</f>
        <v>71</v>
      </c>
      <c r="G27" s="119">
        <v>78</v>
      </c>
      <c r="H27" s="48"/>
      <c r="I27" s="119">
        <v>921922.5019130001</v>
      </c>
      <c r="J27" s="119">
        <v>286935.97664</v>
      </c>
      <c r="K27" s="119">
        <v>872240.1284760002</v>
      </c>
      <c r="L27" s="119">
        <v>0</v>
      </c>
      <c r="M27" s="119">
        <v>27000</v>
      </c>
      <c r="N27" s="83">
        <f>SUM(K27:M27)</f>
        <v>899240.1284760002</v>
      </c>
      <c r="O27" s="119">
        <v>286935.97664</v>
      </c>
      <c r="P27" s="119">
        <v>879570.7817930002</v>
      </c>
      <c r="Q27" s="119">
        <v>650519.6962762298</v>
      </c>
      <c r="R27" s="119">
        <v>201008.06</v>
      </c>
      <c r="S27" s="119">
        <v>0</v>
      </c>
      <c r="T27" s="119">
        <v>0</v>
      </c>
      <c r="U27" s="71">
        <f>SUM(R27:T27)</f>
        <v>201008.06</v>
      </c>
      <c r="V27" s="119">
        <v>145089.88</v>
      </c>
      <c r="W27" s="119">
        <v>0</v>
      </c>
      <c r="X27" s="119">
        <v>0</v>
      </c>
      <c r="Y27" s="71">
        <f>SUM(V27:X27)</f>
        <v>145089.88</v>
      </c>
      <c r="Z27" s="119">
        <v>-244971.77856799992</v>
      </c>
      <c r="AA27" s="120">
        <v>-179929.2205679999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1</v>
      </c>
      <c r="F29" s="72">
        <f>SUM(C29:E29)</f>
        <v>1</v>
      </c>
      <c r="G29" s="14">
        <v>3</v>
      </c>
      <c r="H29" s="52">
        <f>F29</f>
        <v>1</v>
      </c>
      <c r="I29" s="14">
        <v>239892.57</v>
      </c>
      <c r="J29" s="14">
        <v>210156.7825</v>
      </c>
      <c r="K29" s="14">
        <v>0</v>
      </c>
      <c r="L29" s="14">
        <v>0</v>
      </c>
      <c r="M29" s="14">
        <v>239892.57</v>
      </c>
      <c r="N29" s="84">
        <f>SUM(K29:M29)</f>
        <v>239892.57</v>
      </c>
      <c r="O29" s="14">
        <v>210156.7825</v>
      </c>
      <c r="P29" s="14">
        <v>267156.896557</v>
      </c>
      <c r="Q29" s="14">
        <v>22261.217965278687</v>
      </c>
      <c r="R29" s="14">
        <v>334011.47</v>
      </c>
      <c r="S29" s="14">
        <v>0</v>
      </c>
      <c r="T29" s="14">
        <v>0</v>
      </c>
      <c r="U29" s="72">
        <f>SUM(R29:T29)</f>
        <v>334011.47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659141.7005999994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2</v>
      </c>
      <c r="D33" s="111">
        <v>0</v>
      </c>
      <c r="E33" s="111">
        <v>0</v>
      </c>
      <c r="F33" s="69">
        <f>SUM(C33:E33)</f>
        <v>2</v>
      </c>
      <c r="G33" s="111">
        <v>1</v>
      </c>
      <c r="H33" s="111">
        <f>F33</f>
        <v>2</v>
      </c>
      <c r="I33" s="111">
        <v>2702.135233000001</v>
      </c>
      <c r="J33" s="111">
        <v>256.1860666666666</v>
      </c>
      <c r="K33" s="111">
        <v>2702.135233000001</v>
      </c>
      <c r="L33" s="111">
        <v>0</v>
      </c>
      <c r="M33" s="111">
        <v>0</v>
      </c>
      <c r="N33" s="82">
        <f>SUM(K33:M33)</f>
        <v>2702.135233000001</v>
      </c>
      <c r="O33" s="111">
        <v>256.1860666666666</v>
      </c>
      <c r="P33" s="111">
        <v>8709.068676</v>
      </c>
      <c r="Q33" s="111">
        <v>8452.882609333334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4246</v>
      </c>
      <c r="D37" s="117">
        <v>54</v>
      </c>
      <c r="E37" s="117">
        <v>0</v>
      </c>
      <c r="F37" s="73">
        <f>SUM(C37:E37)</f>
        <v>4300</v>
      </c>
      <c r="G37" s="117">
        <v>630</v>
      </c>
      <c r="H37" s="50"/>
      <c r="I37" s="117">
        <v>2595793.320597999</v>
      </c>
      <c r="J37" s="117">
        <v>337577.9052822222</v>
      </c>
      <c r="K37" s="117">
        <v>2581488.633677999</v>
      </c>
      <c r="L37" s="117">
        <v>10564.274505000003</v>
      </c>
      <c r="M37" s="117">
        <v>0</v>
      </c>
      <c r="N37" s="85">
        <f>SUM(K37:M37)</f>
        <v>2592052.908182999</v>
      </c>
      <c r="O37" s="117">
        <v>337577.9052822222</v>
      </c>
      <c r="P37" s="117">
        <v>2609692.0096119996</v>
      </c>
      <c r="Q37" s="117">
        <v>2346337.0784165836</v>
      </c>
      <c r="R37" s="117">
        <v>360812.49</v>
      </c>
      <c r="S37" s="117">
        <v>2304.04</v>
      </c>
      <c r="T37" s="117">
        <v>0</v>
      </c>
      <c r="U37" s="73">
        <f>SUM(R37:T37)</f>
        <v>363116.52999999997</v>
      </c>
      <c r="V37" s="117">
        <v>360812.49</v>
      </c>
      <c r="W37" s="117">
        <v>2304.04</v>
      </c>
      <c r="X37" s="117">
        <v>0</v>
      </c>
      <c r="Y37" s="73">
        <f>SUM(V37:X37)</f>
        <v>363116.52999999997</v>
      </c>
      <c r="Z37" s="117">
        <v>129301.800789</v>
      </c>
      <c r="AA37" s="118">
        <v>129301.800789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9824</v>
      </c>
      <c r="D38" s="111">
        <v>56991</v>
      </c>
      <c r="E38" s="111">
        <v>243</v>
      </c>
      <c r="F38" s="69">
        <f>SUM(C38:E38)</f>
        <v>67058</v>
      </c>
      <c r="G38" s="111">
        <v>120074</v>
      </c>
      <c r="H38" s="51"/>
      <c r="I38" s="111">
        <v>29098063.134203006</v>
      </c>
      <c r="J38" s="111">
        <v>18225047.30452923</v>
      </c>
      <c r="K38" s="111">
        <v>21189042.90153075</v>
      </c>
      <c r="L38" s="111">
        <v>7598428.192371103</v>
      </c>
      <c r="M38" s="111">
        <v>86593.55999999987</v>
      </c>
      <c r="N38" s="82">
        <f>SUM(K38:M38)</f>
        <v>28874064.653901853</v>
      </c>
      <c r="O38" s="111">
        <v>18218131.304530233</v>
      </c>
      <c r="P38" s="111">
        <v>25942897.875123046</v>
      </c>
      <c r="Q38" s="111">
        <v>9702219.439688887</v>
      </c>
      <c r="R38" s="111">
        <v>23581394.171586603</v>
      </c>
      <c r="S38" s="111">
        <v>2634001.9084133897</v>
      </c>
      <c r="T38" s="111">
        <v>4037.09</v>
      </c>
      <c r="U38" s="69">
        <f>SUM(R38:T38)</f>
        <v>26219433.16999999</v>
      </c>
      <c r="V38" s="111">
        <v>1430388.8207168914</v>
      </c>
      <c r="W38" s="111">
        <v>825125.8717620084</v>
      </c>
      <c r="X38" s="111">
        <v>4037.09</v>
      </c>
      <c r="Y38" s="69">
        <f>SUM(V38:X38)</f>
        <v>2259551.7824788997</v>
      </c>
      <c r="Z38" s="111">
        <v>10096368.553963115</v>
      </c>
      <c r="AA38" s="112">
        <v>1598509.897013036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6</v>
      </c>
      <c r="D39" s="111">
        <v>0</v>
      </c>
      <c r="E39" s="111">
        <v>0</v>
      </c>
      <c r="F39" s="69">
        <f>SUM(C39:E39)</f>
        <v>6</v>
      </c>
      <c r="G39" s="111">
        <v>6</v>
      </c>
      <c r="H39" s="51"/>
      <c r="I39" s="111">
        <v>2298837.4238500004</v>
      </c>
      <c r="J39" s="111">
        <v>2013654.1670199998</v>
      </c>
      <c r="K39" s="111">
        <v>2298837.4238500004</v>
      </c>
      <c r="L39" s="111">
        <v>0</v>
      </c>
      <c r="M39" s="111">
        <v>0</v>
      </c>
      <c r="N39" s="82">
        <f>SUM(K39:M39)</f>
        <v>2298837.4238500004</v>
      </c>
      <c r="O39" s="111">
        <v>2013654.1670199998</v>
      </c>
      <c r="P39" s="111">
        <v>1633523.4122620004</v>
      </c>
      <c r="Q39" s="111">
        <v>333883.22514386376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990</v>
      </c>
      <c r="D40" s="90">
        <f>SUM(D41:D43)</f>
        <v>0</v>
      </c>
      <c r="E40" s="90">
        <f>SUM(E41:E43)</f>
        <v>2</v>
      </c>
      <c r="F40" s="66">
        <f>SUM(F41:F43)</f>
        <v>992</v>
      </c>
      <c r="G40" s="90">
        <f>SUM(G41:G43)</f>
        <v>681</v>
      </c>
      <c r="H40" s="51"/>
      <c r="I40" s="90">
        <f aca="true" t="shared" si="11" ref="I40:AA40">SUM(I41:I43)</f>
        <v>971825.9095289999</v>
      </c>
      <c r="J40" s="90">
        <f t="shared" si="11"/>
        <v>453203.9369474865</v>
      </c>
      <c r="K40" s="90">
        <f t="shared" si="11"/>
        <v>919725.904062</v>
      </c>
      <c r="L40" s="90">
        <f t="shared" si="11"/>
        <v>0</v>
      </c>
      <c r="M40" s="90">
        <f t="shared" si="11"/>
        <v>876</v>
      </c>
      <c r="N40" s="75">
        <f t="shared" si="11"/>
        <v>920601.904062</v>
      </c>
      <c r="O40" s="90">
        <f t="shared" si="11"/>
        <v>440780.85987848643</v>
      </c>
      <c r="P40" s="90">
        <f t="shared" si="11"/>
        <v>1741458.2801019996</v>
      </c>
      <c r="Q40" s="90">
        <f t="shared" si="11"/>
        <v>718180.0680550551</v>
      </c>
      <c r="R40" s="90">
        <f t="shared" si="11"/>
        <v>146878.96</v>
      </c>
      <c r="S40" s="90">
        <f t="shared" si="11"/>
        <v>0</v>
      </c>
      <c r="T40" s="90">
        <f t="shared" si="11"/>
        <v>0</v>
      </c>
      <c r="U40" s="66">
        <f t="shared" si="11"/>
        <v>146878.96</v>
      </c>
      <c r="V40" s="90">
        <f t="shared" si="11"/>
        <v>85935.57999999999</v>
      </c>
      <c r="W40" s="90">
        <f t="shared" si="11"/>
        <v>0</v>
      </c>
      <c r="X40" s="90">
        <f t="shared" si="11"/>
        <v>0</v>
      </c>
      <c r="Y40" s="66">
        <f t="shared" si="11"/>
        <v>85935.57999999999</v>
      </c>
      <c r="Z40" s="90">
        <f t="shared" si="11"/>
        <v>-40463.94003059219</v>
      </c>
      <c r="AA40" s="91">
        <f t="shared" si="11"/>
        <v>-7735.370015296106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34</v>
      </c>
      <c r="D41" s="122">
        <v>0</v>
      </c>
      <c r="E41" s="122">
        <v>0</v>
      </c>
      <c r="F41" s="74">
        <f>SUM(C41:E41)</f>
        <v>34</v>
      </c>
      <c r="G41" s="122">
        <v>46</v>
      </c>
      <c r="H41" s="49"/>
      <c r="I41" s="122">
        <v>170924</v>
      </c>
      <c r="J41" s="122">
        <v>88610.051955</v>
      </c>
      <c r="K41" s="122">
        <v>164889.541562</v>
      </c>
      <c r="L41" s="122">
        <v>0</v>
      </c>
      <c r="M41" s="122">
        <v>0</v>
      </c>
      <c r="N41" s="86">
        <f>SUM(K41:M41)</f>
        <v>164889.541562</v>
      </c>
      <c r="O41" s="122">
        <v>86648.85926600001</v>
      </c>
      <c r="P41" s="122">
        <v>230574.92987899997</v>
      </c>
      <c r="Q41" s="122">
        <v>113562.38740898679</v>
      </c>
      <c r="R41" s="122">
        <v>8300.72</v>
      </c>
      <c r="S41" s="122">
        <v>0</v>
      </c>
      <c r="T41" s="122">
        <v>0</v>
      </c>
      <c r="U41" s="74">
        <f>SUM(R41:T41)</f>
        <v>8300.72</v>
      </c>
      <c r="V41" s="122">
        <v>4150.36</v>
      </c>
      <c r="W41" s="122">
        <v>0</v>
      </c>
      <c r="X41" s="122">
        <v>0</v>
      </c>
      <c r="Y41" s="74">
        <f>SUM(V41:X41)</f>
        <v>4150.36</v>
      </c>
      <c r="Z41" s="122">
        <v>3037.829969407805</v>
      </c>
      <c r="AA41" s="123">
        <v>1518.914984703902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888</v>
      </c>
      <c r="D42" s="129">
        <v>0</v>
      </c>
      <c r="E42" s="129">
        <v>2</v>
      </c>
      <c r="F42" s="60">
        <f>SUM(C42:E42)</f>
        <v>890</v>
      </c>
      <c r="G42" s="129">
        <v>575</v>
      </c>
      <c r="H42" s="127"/>
      <c r="I42" s="129">
        <v>642126.6233249999</v>
      </c>
      <c r="J42" s="129">
        <v>308832.04263018316</v>
      </c>
      <c r="K42" s="129">
        <v>612551.897891</v>
      </c>
      <c r="L42" s="129">
        <v>0</v>
      </c>
      <c r="M42" s="129">
        <v>876</v>
      </c>
      <c r="N42" s="57">
        <f>SUM(K42:M42)</f>
        <v>613427.897891</v>
      </c>
      <c r="O42" s="129">
        <v>299517.9006501832</v>
      </c>
      <c r="P42" s="129">
        <v>635222.0031610001</v>
      </c>
      <c r="Q42" s="129">
        <v>322009.152040926</v>
      </c>
      <c r="R42" s="129">
        <v>113586.04</v>
      </c>
      <c r="S42" s="129">
        <v>0</v>
      </c>
      <c r="T42" s="129">
        <v>0</v>
      </c>
      <c r="U42" s="60">
        <f>SUM(R42:T42)</f>
        <v>113586.04</v>
      </c>
      <c r="V42" s="129">
        <v>56793.01999999998</v>
      </c>
      <c r="W42" s="129">
        <v>0</v>
      </c>
      <c r="X42" s="129">
        <v>0</v>
      </c>
      <c r="Y42" s="60">
        <f>SUM(V42:X42)</f>
        <v>56793.01999999998</v>
      </c>
      <c r="Z42" s="129">
        <v>-68493.96999999999</v>
      </c>
      <c r="AA42" s="130">
        <v>-34246.48500000001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68</v>
      </c>
      <c r="D43" s="119">
        <v>0</v>
      </c>
      <c r="E43" s="119">
        <v>0</v>
      </c>
      <c r="F43" s="71">
        <f>SUM(C43:E43)</f>
        <v>68</v>
      </c>
      <c r="G43" s="119">
        <v>60</v>
      </c>
      <c r="H43" s="48"/>
      <c r="I43" s="119">
        <v>158775.286204</v>
      </c>
      <c r="J43" s="119">
        <v>55761.84236230329</v>
      </c>
      <c r="K43" s="119">
        <v>142284.464609</v>
      </c>
      <c r="L43" s="119">
        <v>0</v>
      </c>
      <c r="M43" s="119">
        <v>0</v>
      </c>
      <c r="N43" s="83">
        <f>SUM(K43:M43)</f>
        <v>142284.464609</v>
      </c>
      <c r="O43" s="119">
        <v>54614.099962303255</v>
      </c>
      <c r="P43" s="119">
        <v>875661.3470619997</v>
      </c>
      <c r="Q43" s="119">
        <v>282608.5286051423</v>
      </c>
      <c r="R43" s="119">
        <v>24992.2</v>
      </c>
      <c r="S43" s="119">
        <v>0</v>
      </c>
      <c r="T43" s="119">
        <v>0</v>
      </c>
      <c r="U43" s="71">
        <f>SUM(R43:T43)</f>
        <v>24992.2</v>
      </c>
      <c r="V43" s="119">
        <v>24992.2</v>
      </c>
      <c r="W43" s="119">
        <v>0</v>
      </c>
      <c r="X43" s="119">
        <v>0</v>
      </c>
      <c r="Y43" s="71">
        <f>SUM(V43:X43)</f>
        <v>24992.2</v>
      </c>
      <c r="Z43" s="119">
        <v>24992.2</v>
      </c>
      <c r="AA43" s="120">
        <v>24992.2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1047</v>
      </c>
      <c r="D45" s="114">
        <f>SUM(D46:D48)</f>
        <v>38941</v>
      </c>
      <c r="E45" s="114">
        <f>SUM(E46:E48)</f>
        <v>3</v>
      </c>
      <c r="F45" s="70">
        <f>SUM(F46:F48)</f>
        <v>39991</v>
      </c>
      <c r="G45" s="114">
        <f>SUM(G46:G48)</f>
        <v>71699</v>
      </c>
      <c r="H45" s="51"/>
      <c r="I45" s="114">
        <f aca="true" t="shared" si="13" ref="I45:AA45">SUM(I46:I48)</f>
        <v>9521739.557918001</v>
      </c>
      <c r="J45" s="114">
        <f t="shared" si="13"/>
        <v>7123132.006200118</v>
      </c>
      <c r="K45" s="114">
        <f t="shared" si="13"/>
        <v>8657303.489406</v>
      </c>
      <c r="L45" s="114">
        <f t="shared" si="13"/>
        <v>740654.356235</v>
      </c>
      <c r="M45" s="114">
        <f t="shared" si="13"/>
        <v>21971.1125</v>
      </c>
      <c r="N45" s="15">
        <f t="shared" si="13"/>
        <v>9419928.958141001</v>
      </c>
      <c r="O45" s="114">
        <f t="shared" si="13"/>
        <v>7075950.935648117</v>
      </c>
      <c r="P45" s="114">
        <f t="shared" si="13"/>
        <v>7530351.947992996</v>
      </c>
      <c r="Q45" s="114">
        <f t="shared" si="13"/>
        <v>3087347.850386114</v>
      </c>
      <c r="R45" s="114">
        <f t="shared" si="13"/>
        <v>3740.6400000000003</v>
      </c>
      <c r="S45" s="114">
        <f t="shared" si="13"/>
        <v>245920.92000000004</v>
      </c>
      <c r="T45" s="114">
        <f t="shared" si="13"/>
        <v>0</v>
      </c>
      <c r="U45" s="70">
        <f t="shared" si="13"/>
        <v>249661.56000000006</v>
      </c>
      <c r="V45" s="114">
        <f t="shared" si="13"/>
        <v>3740.6400000000003</v>
      </c>
      <c r="W45" s="114">
        <f t="shared" si="13"/>
        <v>245920.92000000004</v>
      </c>
      <c r="X45" s="114">
        <f t="shared" si="13"/>
        <v>0</v>
      </c>
      <c r="Y45" s="70">
        <f t="shared" si="13"/>
        <v>249661.56000000006</v>
      </c>
      <c r="Z45" s="114">
        <f t="shared" si="13"/>
        <v>446026.1064925482</v>
      </c>
      <c r="AA45" s="115">
        <f t="shared" si="13"/>
        <v>442485.96919254813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433</v>
      </c>
      <c r="D46" s="132">
        <v>180</v>
      </c>
      <c r="E46" s="132">
        <v>1</v>
      </c>
      <c r="F46" s="61">
        <f>SUM(C46:E46)</f>
        <v>614</v>
      </c>
      <c r="G46" s="132">
        <v>643</v>
      </c>
      <c r="H46" s="49"/>
      <c r="I46" s="132">
        <v>552759.413476</v>
      </c>
      <c r="J46" s="132">
        <v>280691.924264</v>
      </c>
      <c r="K46" s="132">
        <v>513250.01456800016</v>
      </c>
      <c r="L46" s="132">
        <v>23268.621920999998</v>
      </c>
      <c r="M46" s="132">
        <v>12730</v>
      </c>
      <c r="N46" s="58">
        <f>SUM(K46:M46)</f>
        <v>549248.6364890002</v>
      </c>
      <c r="O46" s="132">
        <v>280691.924264</v>
      </c>
      <c r="P46" s="132">
        <v>711391.8707989943</v>
      </c>
      <c r="Q46" s="132">
        <v>400413.0493948831</v>
      </c>
      <c r="R46" s="132">
        <v>0</v>
      </c>
      <c r="S46" s="132">
        <v>900</v>
      </c>
      <c r="T46" s="132">
        <v>0</v>
      </c>
      <c r="U46" s="61">
        <f>SUM(R46:T46)</f>
        <v>900</v>
      </c>
      <c r="V46" s="132">
        <v>0</v>
      </c>
      <c r="W46" s="132">
        <v>900</v>
      </c>
      <c r="X46" s="132">
        <v>0</v>
      </c>
      <c r="Y46" s="61">
        <f>SUM(V46:X46)</f>
        <v>900</v>
      </c>
      <c r="Z46" s="132">
        <v>5689.949999999997</v>
      </c>
      <c r="AA46" s="133">
        <v>5689.949999999997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66</v>
      </c>
      <c r="D47" s="96">
        <v>0</v>
      </c>
      <c r="E47" s="96">
        <v>0</v>
      </c>
      <c r="F47" s="63">
        <f>SUM(C47:E47)</f>
        <v>66</v>
      </c>
      <c r="G47" s="96">
        <v>76</v>
      </c>
      <c r="H47" s="127"/>
      <c r="I47" s="96">
        <v>558829.379822</v>
      </c>
      <c r="J47" s="96">
        <v>90325.51002533332</v>
      </c>
      <c r="K47" s="96">
        <v>512323.11299500003</v>
      </c>
      <c r="L47" s="96">
        <v>0</v>
      </c>
      <c r="M47" s="96">
        <v>0</v>
      </c>
      <c r="N47" s="77">
        <f>SUM(K47:M47)</f>
        <v>512323.11299500003</v>
      </c>
      <c r="O47" s="96">
        <v>47604.53461533332</v>
      </c>
      <c r="P47" s="96">
        <v>663842.8879969998</v>
      </c>
      <c r="Q47" s="96">
        <v>548154.3505424232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7033.5</v>
      </c>
      <c r="AA47" s="97">
        <v>7033.5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548</v>
      </c>
      <c r="D48" s="119">
        <v>38761</v>
      </c>
      <c r="E48" s="119">
        <v>2</v>
      </c>
      <c r="F48" s="71">
        <f>SUM(C48:E48)</f>
        <v>39311</v>
      </c>
      <c r="G48" s="119">
        <v>70980</v>
      </c>
      <c r="H48" s="127"/>
      <c r="I48" s="119">
        <v>8410150.76462</v>
      </c>
      <c r="J48" s="119">
        <v>6752114.571910785</v>
      </c>
      <c r="K48" s="119">
        <v>7631730.361843001</v>
      </c>
      <c r="L48" s="119">
        <v>717385.734314</v>
      </c>
      <c r="M48" s="119">
        <v>9241.1125</v>
      </c>
      <c r="N48" s="83">
        <f>SUM(K48:M48)</f>
        <v>8358357.208657001</v>
      </c>
      <c r="O48" s="119">
        <v>6747654.476768784</v>
      </c>
      <c r="P48" s="119">
        <v>6155117.189197002</v>
      </c>
      <c r="Q48" s="119">
        <v>2138780.4504488073</v>
      </c>
      <c r="R48" s="119">
        <v>3740.6400000000003</v>
      </c>
      <c r="S48" s="119">
        <v>245020.92000000004</v>
      </c>
      <c r="T48" s="119">
        <v>0</v>
      </c>
      <c r="U48" s="71">
        <f>SUM(R48:T48)</f>
        <v>248761.56000000006</v>
      </c>
      <c r="V48" s="119">
        <v>3740.6400000000003</v>
      </c>
      <c r="W48" s="119">
        <v>245020.92000000004</v>
      </c>
      <c r="X48" s="119">
        <v>0</v>
      </c>
      <c r="Y48" s="71">
        <f>SUM(V48:X48)</f>
        <v>248761.56000000006</v>
      </c>
      <c r="Z48" s="119">
        <v>433302.6564925482</v>
      </c>
      <c r="AA48" s="120">
        <v>429762.5191925481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1" t="s">
        <v>69</v>
      </c>
      <c r="B50" s="262"/>
      <c r="C50" s="38">
        <f>C11+C16+C17+C20+C21+C24+C28+C29+C30+C33+C34+C37+C38+C39+C40+C44+C45+C49</f>
        <v>63384</v>
      </c>
      <c r="D50" s="15">
        <f aca="true" t="shared" si="15" ref="D50:AL50">D11+D16+D17+D20+D21+D24+D28+D29+D30+D33+D34+D37+D38+D39+D40+D44+D45+D49</f>
        <v>992693</v>
      </c>
      <c r="E50" s="15">
        <f t="shared" si="15"/>
        <v>1419</v>
      </c>
      <c r="F50" s="15">
        <f t="shared" si="15"/>
        <v>1057496</v>
      </c>
      <c r="G50" s="15">
        <f t="shared" si="15"/>
        <v>1129453</v>
      </c>
      <c r="H50" s="15">
        <f t="shared" si="15"/>
        <v>371366</v>
      </c>
      <c r="I50" s="15">
        <f t="shared" si="15"/>
        <v>78591733.88517101</v>
      </c>
      <c r="J50" s="15">
        <f t="shared" si="15"/>
        <v>29365016.425239846</v>
      </c>
      <c r="K50" s="15">
        <f t="shared" si="15"/>
        <v>45445060.81375489</v>
      </c>
      <c r="L50" s="15">
        <f t="shared" si="15"/>
        <v>30891396.525950998</v>
      </c>
      <c r="M50" s="15">
        <f t="shared" si="15"/>
        <v>556197.2167120003</v>
      </c>
      <c r="N50" s="15">
        <f t="shared" si="15"/>
        <v>76892654.55641788</v>
      </c>
      <c r="O50" s="15">
        <f t="shared" si="15"/>
        <v>29294251.44540285</v>
      </c>
      <c r="P50" s="15">
        <f t="shared" si="15"/>
        <v>71868370.47772275</v>
      </c>
      <c r="Q50" s="15">
        <f t="shared" si="15"/>
        <v>47536894.56185902</v>
      </c>
      <c r="R50" s="15">
        <f t="shared" si="15"/>
        <v>28949284.823939543</v>
      </c>
      <c r="S50" s="15">
        <f t="shared" si="15"/>
        <v>18299719.85374427</v>
      </c>
      <c r="T50" s="15">
        <f t="shared" si="15"/>
        <v>41547.40000000001</v>
      </c>
      <c r="U50" s="15">
        <f t="shared" si="15"/>
        <v>47290552.077683814</v>
      </c>
      <c r="V50" s="15">
        <f t="shared" si="15"/>
        <v>6290314.853069832</v>
      </c>
      <c r="W50" s="15">
        <f t="shared" si="15"/>
        <v>16472858.197092885</v>
      </c>
      <c r="X50" s="15">
        <f t="shared" si="15"/>
        <v>41547.40000000001</v>
      </c>
      <c r="Y50" s="15">
        <f t="shared" si="15"/>
        <v>22804720.450162712</v>
      </c>
      <c r="Z50" s="15">
        <f t="shared" si="15"/>
        <v>30747672.943068255</v>
      </c>
      <c r="AA50" s="16">
        <f t="shared" si="15"/>
        <v>21537315.891233474</v>
      </c>
      <c r="AC50" s="55">
        <f t="shared" si="15"/>
        <v>66301.28018999996</v>
      </c>
      <c r="AD50" s="15">
        <f t="shared" si="15"/>
        <v>0</v>
      </c>
      <c r="AE50" s="15">
        <f t="shared" si="15"/>
        <v>-83358.64019389407</v>
      </c>
      <c r="AF50" s="15">
        <f t="shared" si="15"/>
        <v>0</v>
      </c>
      <c r="AG50" s="15">
        <f t="shared" si="15"/>
        <v>36062.58629499994</v>
      </c>
      <c r="AH50" s="15">
        <f t="shared" si="15"/>
        <v>36062.58629499994</v>
      </c>
      <c r="AI50" s="15">
        <f t="shared" si="15"/>
        <v>0</v>
      </c>
      <c r="AJ50" s="15">
        <f t="shared" si="15"/>
        <v>0</v>
      </c>
      <c r="AK50" s="15">
        <f t="shared" si="15"/>
        <v>-43648.09803921569</v>
      </c>
      <c r="AL50" s="16">
        <f t="shared" si="15"/>
        <v>-43648.09803921569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Nukri Takidze</cp:lastModifiedBy>
  <cp:lastPrinted>2017-10-18T12:38:28Z</cp:lastPrinted>
  <dcterms:created xsi:type="dcterms:W3CDTF">1996-10-14T23:33:28Z</dcterms:created>
  <dcterms:modified xsi:type="dcterms:W3CDTF">2020-11-16T07:21:20Z</dcterms:modified>
  <cp:category/>
  <cp:version/>
  <cp:contentType/>
  <cp:contentStatus/>
</cp:coreProperties>
</file>